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" sheetId="1" r:id="rId1"/>
  </sheets>
  <definedNames>
    <definedName name="_xlnm._FilterDatabase" localSheetId="0">'Приложение '!$A$6:$HX$74</definedName>
    <definedName name="Print_Titles" localSheetId="0">'Приложение '!$6:$6</definedName>
    <definedName name="_xlnm.Print_Area" localSheetId="0">'Приложение '!$A$1:$H$75</definedName>
  </definedNames>
  <calcPr calcId="162913" refMode="R1C1"/>
</workbook>
</file>

<file path=xl/calcChain.xml><?xml version="1.0" encoding="utf-8"?>
<calcChain xmlns="http://schemas.openxmlformats.org/spreadsheetml/2006/main">
  <c r="E72" i="1" l="1"/>
  <c r="D72" i="1"/>
  <c r="C72" i="1"/>
  <c r="E69" i="1"/>
  <c r="D69" i="1"/>
  <c r="C69" i="1"/>
  <c r="E67" i="1"/>
  <c r="D67" i="1"/>
  <c r="C67" i="1"/>
  <c r="E65" i="1"/>
  <c r="D65" i="1"/>
  <c r="C65" i="1"/>
  <c r="E63" i="1"/>
  <c r="D63" i="1"/>
  <c r="C63" i="1"/>
  <c r="E61" i="1"/>
  <c r="D61" i="1"/>
  <c r="C61" i="1"/>
  <c r="E59" i="1"/>
  <c r="D59" i="1"/>
  <c r="C59" i="1"/>
  <c r="E58" i="1"/>
  <c r="D58" i="1"/>
  <c r="C58" i="1"/>
  <c r="H57" i="1"/>
  <c r="G57" i="1"/>
  <c r="F57" i="1"/>
  <c r="E57" i="1"/>
  <c r="E56" i="1" s="1"/>
  <c r="D57" i="1"/>
  <c r="C57" i="1"/>
  <c r="D56" i="1"/>
  <c r="C56" i="1"/>
  <c r="H52" i="1"/>
  <c r="G52" i="1"/>
  <c r="F52" i="1"/>
  <c r="E52" i="1"/>
  <c r="D52" i="1"/>
  <c r="C52" i="1"/>
  <c r="E50" i="1"/>
  <c r="D50" i="1"/>
  <c r="C50" i="1"/>
  <c r="E47" i="1"/>
  <c r="D47" i="1"/>
  <c r="C47" i="1"/>
  <c r="E44" i="1"/>
  <c r="D44" i="1"/>
  <c r="D41" i="1" s="1"/>
  <c r="C44" i="1"/>
  <c r="E43" i="1"/>
  <c r="D43" i="1"/>
  <c r="C43" i="1"/>
  <c r="E42" i="1"/>
  <c r="D42" i="1"/>
  <c r="C42" i="1"/>
  <c r="C8" i="1" s="1"/>
  <c r="E41" i="1"/>
  <c r="C41" i="1"/>
  <c r="E39" i="1"/>
  <c r="D39" i="1"/>
  <c r="C39" i="1"/>
  <c r="E38" i="1"/>
  <c r="D38" i="1"/>
  <c r="C38" i="1"/>
  <c r="C37" i="1" s="1"/>
  <c r="E37" i="1"/>
  <c r="D37" i="1"/>
  <c r="E35" i="1"/>
  <c r="D35" i="1"/>
  <c r="C35" i="1"/>
  <c r="E33" i="1"/>
  <c r="D33" i="1"/>
  <c r="C33" i="1"/>
  <c r="E31" i="1"/>
  <c r="D31" i="1"/>
  <c r="C31" i="1"/>
  <c r="E27" i="1"/>
  <c r="D27" i="1"/>
  <c r="C27" i="1"/>
  <c r="E24" i="1"/>
  <c r="D24" i="1"/>
  <c r="C24" i="1"/>
  <c r="E22" i="1"/>
  <c r="D22" i="1"/>
  <c r="C22" i="1"/>
  <c r="E21" i="1"/>
  <c r="D21" i="1"/>
  <c r="D14" i="1" s="1"/>
  <c r="D10" i="1" s="1"/>
  <c r="C21" i="1"/>
  <c r="C20" i="1" s="1"/>
  <c r="E20" i="1"/>
  <c r="D20" i="1"/>
  <c r="E18" i="1"/>
  <c r="D18" i="1"/>
  <c r="C18" i="1"/>
  <c r="E15" i="1"/>
  <c r="H7" i="1" s="1"/>
  <c r="H11" i="1" s="1"/>
  <c r="D15" i="1"/>
  <c r="G7" i="1" s="1"/>
  <c r="C15" i="1"/>
  <c r="E14" i="1"/>
  <c r="E11" i="1" s="1"/>
  <c r="E13" i="1"/>
  <c r="D13" i="1"/>
  <c r="D9" i="1" s="1"/>
  <c r="C13" i="1"/>
  <c r="E12" i="1"/>
  <c r="E8" i="1" s="1"/>
  <c r="E7" i="1" s="1"/>
  <c r="D12" i="1"/>
  <c r="D8" i="1" s="1"/>
  <c r="C12" i="1"/>
  <c r="E10" i="1"/>
  <c r="H9" i="1"/>
  <c r="G9" i="1"/>
  <c r="F9" i="1"/>
  <c r="E9" i="1"/>
  <c r="C9" i="1"/>
  <c r="F13" i="1" l="1"/>
  <c r="F7" i="1"/>
  <c r="D7" i="1"/>
  <c r="G11" i="1" s="1"/>
  <c r="D11" i="1"/>
  <c r="C14" i="1"/>
  <c r="C10" i="1" s="1"/>
  <c r="C7" i="1" s="1"/>
  <c r="F11" i="1" l="1"/>
  <c r="C11" i="1"/>
</calcChain>
</file>

<file path=xl/sharedStrings.xml><?xml version="1.0" encoding="utf-8"?>
<sst xmlns="http://schemas.openxmlformats.org/spreadsheetml/2006/main" count="152" uniqueCount="67">
  <si>
    <r>
      <rPr>
        <b/>
        <sz val="12"/>
        <rFont val="Times New Roman"/>
      </rPr>
      <t xml:space="preserve">Информация об объемах бюджетных ассигнований, направляемых на поддержку семьи и детей, предусмотренных в проекте бюджета Белоярского района </t>
    </r>
    <r>
      <rPr>
        <b/>
        <sz val="12"/>
        <rFont val="Calibri"/>
      </rPr>
      <t>«</t>
    </r>
    <r>
      <rPr>
        <b/>
        <sz val="12"/>
        <rFont val="Times New Roman"/>
      </rPr>
      <t>О бюджете Белоярского района на 2026 год и на плановый период 2027 и 2028 годов</t>
    </r>
    <r>
      <rPr>
        <b/>
        <sz val="12"/>
        <rFont val="Calibri"/>
      </rPr>
      <t>»</t>
    </r>
  </si>
  <si>
    <t>№ п/п</t>
  </si>
  <si>
    <t xml:space="preserve">Наименование  мероприятия </t>
  </si>
  <si>
    <t>2026 год</t>
  </si>
  <si>
    <t>2027 год</t>
  </si>
  <si>
    <t>2028 год</t>
  </si>
  <si>
    <r>
      <rPr>
        <b/>
        <sz val="14"/>
        <rFont val="Times New Roman"/>
      </rPr>
      <t xml:space="preserve">Всего, </t>
    </r>
    <r>
      <rPr>
        <sz val="14"/>
        <rFont val="Times New Roman"/>
      </rPr>
      <t>в том числе:</t>
    </r>
  </si>
  <si>
    <t xml:space="preserve">федеральный бюджет </t>
  </si>
  <si>
    <t>бюджет автономного округа</t>
  </si>
  <si>
    <t>бюджет Белоярского района</t>
  </si>
  <si>
    <t>1.</t>
  </si>
  <si>
    <r>
      <t xml:space="preserve">Муниципальная программа «Развитие образования» всего, </t>
    </r>
    <r>
      <rPr>
        <sz val="12"/>
        <rFont val="Times New Roman"/>
      </rPr>
      <t>в том числе:</t>
    </r>
  </si>
  <si>
    <t xml:space="preserve"> федеральный бюджет </t>
  </si>
  <si>
    <t xml:space="preserve"> бюджет автономного округа</t>
  </si>
  <si>
    <t xml:space="preserve"> бюджет Белоярского района</t>
  </si>
  <si>
    <t>1.1.</t>
  </si>
  <si>
    <t>Муниципальное задание на осуществление образовательной деятельности по реализации основных общеобразовательных программ и дополнительных общеобразовательных программ всего, в том числе:</t>
  </si>
  <si>
    <t>+</t>
  </si>
  <si>
    <t>1.2.</t>
  </si>
  <si>
    <t>Социальная поддержка  отдельных категорий обучающихся в муниципальных 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 общеобразовательным программам</t>
  </si>
  <si>
    <t>1.3.</t>
  </si>
  <si>
    <t>Субсидии в рамках исполнения муниципального социального заказа на оказание муниципальных услуг в социальной сфере</t>
  </si>
  <si>
    <t>1.4.</t>
  </si>
  <si>
    <t>Компенсация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</si>
  <si>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1.5.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</si>
  <si>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 всего, в том числе:</t>
  </si>
  <si>
    <t>1.6.</t>
  </si>
  <si>
    <t>Дополнительное финансовое обеспечение мероприятий по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</si>
  <si>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федеральный бюджет </t>
  </si>
  <si>
    <t>1.7.</t>
  </si>
  <si>
    <t>Дополнительное финансовое обеспечение мероприятий по организации питания обучающихся</t>
  </si>
  <si>
    <t>1.8.</t>
  </si>
  <si>
    <t>Содержание воспитанников, проживающих в интернатах</t>
  </si>
  <si>
    <t>1.9.</t>
  </si>
  <si>
    <t>Мероприятия по организации отдыха и оздоровления детей</t>
  </si>
  <si>
    <t>2.</t>
  </si>
  <si>
    <r>
      <t>Муниципальная программа «Развитие социальной политики» всего</t>
    </r>
    <r>
      <rPr>
        <sz val="12"/>
        <rFont val="Times New Roman"/>
      </rPr>
      <t>, в том числе:</t>
    </r>
  </si>
  <si>
    <t>2.1.</t>
  </si>
  <si>
    <t xml:space="preserve">Проведение мероприятий, посвященных Новогодним и Рождественским праздникам </t>
  </si>
  <si>
    <t>3.</t>
  </si>
  <si>
    <r>
      <t>Муниципальная программа «Развитие культуры» всего</t>
    </r>
    <r>
      <rPr>
        <sz val="12"/>
        <rFont val="Times New Roman"/>
      </rPr>
      <t>, в том числе:</t>
    </r>
  </si>
  <si>
    <t xml:space="preserve">  бюджет автономного округа</t>
  </si>
  <si>
    <t xml:space="preserve">  бюджет Белоярского района</t>
  </si>
  <si>
    <t>3.1.</t>
  </si>
  <si>
    <t>Муниципальное задание на оказание муниципальных услуг (выполнение работ) образовательных организаций в сфере культуры</t>
  </si>
  <si>
    <t>3.2.</t>
  </si>
  <si>
    <t xml:space="preserve"> Организация питания детей в возрасте от 6 до 17 лет (включительно) в лагерях дневным пребыванием детей, в возрасте от 8 до 17 лет (включительно) - в палаточных лагерях всего, в том числе:</t>
  </si>
  <si>
    <t>3.3.</t>
  </si>
  <si>
    <t>Организация отдыха и оздоровления детей</t>
  </si>
  <si>
    <t>3.4.</t>
  </si>
  <si>
    <t>Поддержка отрасли культуры всего, в том числе:</t>
  </si>
  <si>
    <t>4.</t>
  </si>
  <si>
    <r>
      <t>Муниципальная программа «Развитие физической культуры, спорта и молодежной политики» всего</t>
    </r>
    <r>
      <rPr>
        <sz val="12"/>
        <rFont val="Times New Roman"/>
      </rPr>
      <t>, в том числе:</t>
    </r>
  </si>
  <si>
    <t>4.1.</t>
  </si>
  <si>
    <t xml:space="preserve">Муниципальное задание на предоставление образовательных услуг в сфере физической культуры и спорта </t>
  </si>
  <si>
    <t>4.2.</t>
  </si>
  <si>
    <t>Муниципальное задание на предоставление услуг по организации отдыха детей и молодежи</t>
  </si>
  <si>
    <t>4.3.</t>
  </si>
  <si>
    <t>4.4.</t>
  </si>
  <si>
    <t>Организация и обеспечение отдыха и оздоровления детей, в том числе в этнической среде</t>
  </si>
  <si>
    <t>4.5.</t>
  </si>
  <si>
    <t>Реализация мероприятий по содействию трудоустройству несовершеннолетних  граждан в возрасте от 14 до 18 лет в свободное от учебы время</t>
  </si>
  <si>
    <t>4.6.</t>
  </si>
  <si>
    <t xml:space="preserve"> Организация питания детей в возрасте от 6 до 17 лет (включительно) в лагерях дневным пребыванием детей, в возрасте от 8 до 17 лет (включительно) - в палаточных лагерях   всего, в том числе:</t>
  </si>
  <si>
    <t>4.7.</t>
  </si>
  <si>
    <t>Реализация мероприятий, направленных на развитие сети спортивных объектов шаговой доступности всего, в том числе:</t>
  </si>
  <si>
    <t xml:space="preserve">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</si>
</sst>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\-??&quot;р.&quot;_-;_-@_-"/>
    <numFmt numFmtId="165" formatCode="_-* #,##0.00_р_._-;\-* #,##0.00_р_._-;_-* \-??_р_._-;_-@_-"/>
    <numFmt numFmtId="166" formatCode="_(* #,##0.00_);_(* \(#,##0.00\);_(* \-??_);_(@_)"/>
    <numFmt numFmtId="167" formatCode="* #,##0.00;* \-#,##0.00;* \-??;@"/>
    <numFmt numFmtId="168" formatCode="00"/>
    <numFmt numFmtId="169" formatCode="_-* #,##0.0_р_._-;\-* #,##0.0_р_._-;_-* \-?_р_._-;_-@_-"/>
    <numFmt numFmtId="170" formatCode="#,##0.00_ ;\-#,##0.00\ "/>
  </numFmts>
  <fonts count="26" x14ac:knownFonts="1">
    <font>
      <sz val="11"/>
      <color indexed="64"/>
      <name val="Calibri"/>
    </font>
    <font>
      <sz val="10"/>
      <name val="Arial Cyr"/>
    </font>
    <font>
      <sz val="10"/>
      <name val="Arial"/>
    </font>
    <font>
      <sz val="10"/>
      <color indexed="64"/>
      <name val="Arial Cyr"/>
    </font>
    <font>
      <sz val="11"/>
      <name val="Times New Roman"/>
    </font>
    <font>
      <sz val="11"/>
      <color indexed="64"/>
      <name val="Times New Roman"/>
    </font>
    <font>
      <sz val="11"/>
      <color rgb="FF0070C0"/>
      <name val="Times New Roman"/>
    </font>
    <font>
      <b/>
      <sz val="12"/>
      <name val="Times New Roman"/>
    </font>
    <font>
      <b/>
      <sz val="16"/>
      <color indexed="64"/>
      <name val="Times New Roman"/>
    </font>
    <font>
      <sz val="14"/>
      <color rgb="FF0070C0"/>
      <name val="Times New Roman"/>
    </font>
    <font>
      <b/>
      <sz val="11"/>
      <color indexed="64"/>
      <name val="Times New Roman"/>
    </font>
    <font>
      <b/>
      <sz val="14"/>
      <color indexed="64"/>
      <name val="Times New Roman"/>
    </font>
    <font>
      <b/>
      <sz val="14"/>
      <color rgb="FF0070C0"/>
      <name val="Times New Roman"/>
    </font>
    <font>
      <b/>
      <sz val="14"/>
      <name val="Times New Roman"/>
    </font>
    <font>
      <sz val="12"/>
      <name val="Times New Roman"/>
    </font>
    <font>
      <sz val="12"/>
      <color rgb="FF0070C0"/>
      <name val="Times New Roman"/>
    </font>
    <font>
      <b/>
      <sz val="12"/>
      <color indexed="64"/>
      <name val="Times New Roman"/>
    </font>
    <font>
      <i/>
      <sz val="12"/>
      <name val="Times New Roman"/>
    </font>
    <font>
      <i/>
      <sz val="11"/>
      <name val="Times New Roman"/>
    </font>
    <font>
      <b/>
      <sz val="11"/>
      <name val="Times New Roman"/>
    </font>
    <font>
      <sz val="11"/>
      <color indexed="2"/>
      <name val="Times New Roman"/>
    </font>
    <font>
      <i/>
      <sz val="11"/>
      <color indexed="64"/>
      <name val="Times New Roman"/>
    </font>
    <font>
      <sz val="14"/>
      <color indexed="64"/>
      <name val="Times New Roman"/>
    </font>
    <font>
      <sz val="11"/>
      <color indexed="64"/>
      <name val="Calibri"/>
    </font>
    <font>
      <b/>
      <sz val="12"/>
      <name val="Calibri"/>
    </font>
    <font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rgb="FFDAE3F3"/>
      </patternFill>
    </fill>
    <fill>
      <patternFill patternType="solid">
        <fgColor rgb="FFDAE3F3"/>
        <bgColor rgb="FFE2F0D9"/>
      </patternFill>
    </fill>
    <fill>
      <patternFill patternType="solid">
        <fgColor rgb="FFFBE5D6"/>
        <bgColor rgb="FFFDEADA"/>
      </patternFill>
    </fill>
    <fill>
      <patternFill patternType="solid">
        <fgColor rgb="FFFDEADA"/>
        <bgColor rgb="FFFBE5D6"/>
      </patternFill>
    </fill>
    <fill>
      <patternFill patternType="solid">
        <fgColor rgb="FFBFBFBF"/>
        <bgColor rgb="FFC5E0B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79998168889431442"/>
        <bgColor rgb="FFFFDBB6"/>
      </patternFill>
    </fill>
    <fill>
      <patternFill patternType="solid">
        <fgColor theme="5" tint="0.79998168889431442"/>
        <bgColor rgb="FFFCD5B5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65"/>
        <bgColor rgb="FFFDEADA"/>
      </patternFill>
    </fill>
    <fill>
      <patternFill patternType="solid">
        <fgColor theme="4" tint="0.79998168889431442"/>
        <bgColor rgb="FFFDEADA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164" fontId="23" fillId="0" borderId="0" applyBorder="0" applyProtection="0"/>
    <xf numFmtId="0" fontId="23" fillId="0" borderId="0"/>
    <xf numFmtId="0" fontId="1" fillId="0" borderId="0"/>
    <xf numFmtId="0" fontId="23" fillId="0" borderId="0"/>
    <xf numFmtId="0" fontId="2" fillId="0" borderId="0"/>
    <xf numFmtId="0" fontId="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3" fillId="0" borderId="0"/>
    <xf numFmtId="0" fontId="2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2" fillId="0" borderId="0"/>
    <xf numFmtId="0" fontId="1" fillId="0" borderId="0"/>
    <xf numFmtId="0" fontId="23" fillId="0" borderId="0"/>
    <xf numFmtId="0" fontId="2" fillId="0" borderId="0">
      <alignment wrapText="1"/>
    </xf>
    <xf numFmtId="0" fontId="23" fillId="0" borderId="0"/>
    <xf numFmtId="0" fontId="1" fillId="0" borderId="0"/>
    <xf numFmtId="0" fontId="1" fillId="0" borderId="0"/>
    <xf numFmtId="165" fontId="23" fillId="0" borderId="0" applyBorder="0" applyProtection="0"/>
    <xf numFmtId="165" fontId="23" fillId="0" borderId="0" applyBorder="0" applyProtection="0"/>
    <xf numFmtId="166" fontId="23" fillId="0" borderId="0" applyBorder="0" applyProtection="0"/>
    <xf numFmtId="167" fontId="23" fillId="0" borderId="0" applyBorder="0" applyProtection="0"/>
    <xf numFmtId="165" fontId="23" fillId="0" borderId="0" applyBorder="0" applyProtection="0"/>
    <xf numFmtId="165" fontId="23" fillId="0" borderId="0" applyBorder="0" applyProtection="0"/>
    <xf numFmtId="165" fontId="23" fillId="0" borderId="0" applyBorder="0" applyProtection="0"/>
    <xf numFmtId="165" fontId="23" fillId="0" borderId="0" applyBorder="0" applyProtection="0"/>
    <xf numFmtId="165" fontId="23" fillId="0" borderId="0" applyBorder="0" applyProtection="0"/>
    <xf numFmtId="165" fontId="23" fillId="0" borderId="0" applyBorder="0" applyProtection="0"/>
  </cellStyleXfs>
  <cellXfs count="111">
    <xf numFmtId="0" fontId="0" fillId="0" borderId="0" xfId="0"/>
    <xf numFmtId="168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169" fontId="9" fillId="0" borderId="0" xfId="0" applyNumberFormat="1" applyFont="1" applyAlignment="1">
      <alignment vertical="center" wrapText="1"/>
    </xf>
    <xf numFmtId="0" fontId="8" fillId="0" borderId="1" xfId="0" applyFont="1" applyBorder="1"/>
    <xf numFmtId="169" fontId="4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8" fontId="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170" fontId="7" fillId="0" borderId="0" xfId="0" applyNumberFormat="1" applyFont="1" applyAlignment="1">
      <alignment horizontal="center" vertical="center"/>
    </xf>
    <xf numFmtId="170" fontId="7" fillId="0" borderId="2" xfId="0" applyNumberFormat="1" applyFont="1" applyBorder="1" applyAlignment="1">
      <alignment horizontal="center" vertical="center"/>
    </xf>
    <xf numFmtId="170" fontId="12" fillId="0" borderId="0" xfId="0" applyNumberFormat="1" applyFont="1" applyAlignment="1">
      <alignment horizontal="left" vertical="center"/>
    </xf>
    <xf numFmtId="170" fontId="14" fillId="2" borderId="2" xfId="0" applyNumberFormat="1" applyFont="1" applyFill="1" applyBorder="1" applyAlignment="1">
      <alignment horizontal="center" vertical="center"/>
    </xf>
    <xf numFmtId="170" fontId="14" fillId="2" borderId="0" xfId="0" applyNumberFormat="1" applyFont="1" applyFill="1" applyAlignment="1">
      <alignment horizontal="center" vertical="center"/>
    </xf>
    <xf numFmtId="0" fontId="15" fillId="0" borderId="0" xfId="0" applyFont="1" applyAlignment="1">
      <alignment vertical="center"/>
    </xf>
    <xf numFmtId="170" fontId="4" fillId="3" borderId="0" xfId="0" applyNumberFormat="1" applyFont="1" applyFill="1" applyAlignment="1">
      <alignment horizontal="center" vertical="center"/>
    </xf>
    <xf numFmtId="170" fontId="4" fillId="3" borderId="2" xfId="0" applyNumberFormat="1" applyFont="1" applyFill="1" applyBorder="1" applyAlignment="1">
      <alignment horizontal="center" vertical="center"/>
    </xf>
    <xf numFmtId="169" fontId="15" fillId="0" borderId="0" xfId="0" applyNumberFormat="1" applyFont="1" applyAlignment="1">
      <alignment horizontal="center" vertical="center"/>
    </xf>
    <xf numFmtId="170" fontId="15" fillId="0" borderId="0" xfId="0" applyNumberFormat="1" applyFont="1" applyAlignment="1">
      <alignment vertical="center"/>
    </xf>
    <xf numFmtId="170" fontId="4" fillId="4" borderId="2" xfId="0" applyNumberFormat="1" applyFont="1" applyFill="1" applyBorder="1" applyAlignment="1">
      <alignment horizontal="center" vertical="center"/>
    </xf>
    <xf numFmtId="170" fontId="4" fillId="4" borderId="0" xfId="0" applyNumberFormat="1" applyFont="1" applyFill="1" applyAlignment="1">
      <alignment horizontal="center" vertical="center"/>
    </xf>
    <xf numFmtId="169" fontId="1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" fontId="7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justify" vertical="top"/>
    </xf>
    <xf numFmtId="170" fontId="16" fillId="0" borderId="0" xfId="0" applyNumberFormat="1" applyFont="1" applyAlignment="1">
      <alignment vertical="center"/>
    </xf>
    <xf numFmtId="170" fontId="17" fillId="2" borderId="2" xfId="0" applyNumberFormat="1" applyFont="1" applyFill="1" applyBorder="1" applyAlignment="1">
      <alignment horizontal="center" vertical="center"/>
    </xf>
    <xf numFmtId="170" fontId="17" fillId="2" borderId="0" xfId="0" applyNumberFormat="1" applyFont="1" applyFill="1" applyAlignment="1">
      <alignment horizontal="center" vertical="center"/>
    </xf>
    <xf numFmtId="0" fontId="14" fillId="0" borderId="0" xfId="0" applyFont="1" applyAlignment="1">
      <alignment vertical="center"/>
    </xf>
    <xf numFmtId="170" fontId="18" fillId="3" borderId="0" xfId="0" applyNumberFormat="1" applyFont="1" applyFill="1" applyAlignment="1">
      <alignment horizontal="center" vertical="center"/>
    </xf>
    <xf numFmtId="170" fontId="18" fillId="3" borderId="2" xfId="0" applyNumberFormat="1" applyFont="1" applyFill="1" applyBorder="1" applyAlignment="1">
      <alignment horizontal="center" vertical="center"/>
    </xf>
    <xf numFmtId="169" fontId="14" fillId="0" borderId="0" xfId="0" applyNumberFormat="1" applyFont="1" applyAlignment="1">
      <alignment vertical="center"/>
    </xf>
    <xf numFmtId="170" fontId="14" fillId="0" borderId="0" xfId="0" applyNumberFormat="1" applyFont="1" applyAlignment="1">
      <alignment vertical="center"/>
    </xf>
    <xf numFmtId="170" fontId="18" fillId="5" borderId="2" xfId="0" applyNumberFormat="1" applyFont="1" applyFill="1" applyBorder="1" applyAlignment="1">
      <alignment horizontal="center" vertical="center"/>
    </xf>
    <xf numFmtId="170" fontId="18" fillId="5" borderId="0" xfId="0" applyNumberFormat="1" applyFont="1" applyFill="1" applyAlignment="1">
      <alignment horizontal="center" vertical="center"/>
    </xf>
    <xf numFmtId="168" fontId="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top" wrapText="1"/>
    </xf>
    <xf numFmtId="170" fontId="19" fillId="0" borderId="0" xfId="0" applyNumberFormat="1" applyFont="1" applyAlignment="1">
      <alignment horizontal="center" vertical="center"/>
    </xf>
    <xf numFmtId="170" fontId="19" fillId="0" borderId="2" xfId="0" applyNumberFormat="1" applyFont="1" applyBorder="1" applyAlignment="1">
      <alignment horizontal="center" vertical="center"/>
    </xf>
    <xf numFmtId="170" fontId="5" fillId="0" borderId="0" xfId="0" applyNumberFormat="1" applyFont="1" applyAlignment="1">
      <alignment vertical="center"/>
    </xf>
    <xf numFmtId="0" fontId="5" fillId="6" borderId="0" xfId="0" applyFont="1" applyFill="1" applyAlignment="1">
      <alignment vertical="center"/>
    </xf>
    <xf numFmtId="170" fontId="18" fillId="7" borderId="2" xfId="0" applyNumberFormat="1" applyFont="1" applyFill="1" applyBorder="1" applyAlignment="1">
      <alignment horizontal="center" vertical="center"/>
    </xf>
    <xf numFmtId="170" fontId="18" fillId="7" borderId="0" xfId="0" applyNumberFormat="1" applyFont="1" applyFill="1" applyAlignment="1">
      <alignment horizontal="center" vertical="center"/>
    </xf>
    <xf numFmtId="170" fontId="5" fillId="6" borderId="0" xfId="0" applyNumberFormat="1" applyFont="1" applyFill="1" applyAlignment="1">
      <alignment vertical="center"/>
    </xf>
    <xf numFmtId="170" fontId="18" fillId="8" borderId="0" xfId="0" applyNumberFormat="1" applyFont="1" applyFill="1" applyAlignment="1">
      <alignment horizontal="center" vertical="center"/>
    </xf>
    <xf numFmtId="170" fontId="18" fillId="8" borderId="2" xfId="0" applyNumberFormat="1" applyFont="1" applyFill="1" applyBorder="1" applyAlignment="1">
      <alignment horizontal="center" vertical="center"/>
    </xf>
    <xf numFmtId="168" fontId="14" fillId="0" borderId="2" xfId="0" applyNumberFormat="1" applyFont="1" applyBorder="1" applyAlignment="1">
      <alignment horizontal="left" vertical="center"/>
    </xf>
    <xf numFmtId="168" fontId="14" fillId="0" borderId="2" xfId="0" applyNumberFormat="1" applyFont="1" applyBorder="1" applyAlignment="1">
      <alignment horizontal="left" vertical="top" wrapText="1"/>
    </xf>
    <xf numFmtId="170" fontId="18" fillId="9" borderId="2" xfId="0" applyNumberFormat="1" applyFont="1" applyFill="1" applyBorder="1" applyAlignment="1">
      <alignment horizontal="center" vertical="center"/>
    </xf>
    <xf numFmtId="170" fontId="18" fillId="9" borderId="0" xfId="0" applyNumberFormat="1" applyFont="1" applyFill="1" applyAlignment="1">
      <alignment horizontal="center" vertical="center"/>
    </xf>
    <xf numFmtId="0" fontId="14" fillId="0" borderId="2" xfId="0" applyFont="1" applyBorder="1" applyAlignment="1">
      <alignment horizontal="left" vertical="top" wrapText="1"/>
    </xf>
    <xf numFmtId="168" fontId="4" fillId="0" borderId="2" xfId="0" applyNumberFormat="1" applyFont="1" applyBorder="1" applyAlignment="1">
      <alignment horizontal="center" vertical="top"/>
    </xf>
    <xf numFmtId="168" fontId="14" fillId="0" borderId="2" xfId="0" applyNumberFormat="1" applyFont="1" applyBorder="1" applyAlignment="1">
      <alignment horizontal="left" vertical="top"/>
    </xf>
    <xf numFmtId="170" fontId="18" fillId="11" borderId="2" xfId="0" applyNumberFormat="1" applyFont="1" applyFill="1" applyBorder="1" applyAlignment="1">
      <alignment horizontal="center" vertical="center"/>
    </xf>
    <xf numFmtId="170" fontId="18" fillId="11" borderId="0" xfId="0" applyNumberFormat="1" applyFont="1" applyFill="1" applyAlignment="1">
      <alignment horizontal="center" vertical="center"/>
    </xf>
    <xf numFmtId="170" fontId="14" fillId="12" borderId="2" xfId="0" applyNumberFormat="1" applyFont="1" applyFill="1" applyBorder="1" applyAlignment="1">
      <alignment horizontal="center" vertical="center"/>
    </xf>
    <xf numFmtId="170" fontId="14" fillId="12" borderId="0" xfId="0" applyNumberFormat="1" applyFont="1" applyFill="1" applyAlignment="1">
      <alignment horizontal="center" vertical="center"/>
    </xf>
    <xf numFmtId="4" fontId="17" fillId="3" borderId="0" xfId="0" applyNumberFormat="1" applyFont="1" applyFill="1" applyAlignment="1">
      <alignment horizontal="center" vertical="center"/>
    </xf>
    <xf numFmtId="4" fontId="17" fillId="3" borderId="2" xfId="0" applyNumberFormat="1" applyFont="1" applyFill="1" applyBorder="1" applyAlignment="1">
      <alignment horizontal="center" vertical="center"/>
    </xf>
    <xf numFmtId="170" fontId="18" fillId="10" borderId="2" xfId="0" applyNumberFormat="1" applyFont="1" applyFill="1" applyBorder="1" applyAlignment="1">
      <alignment horizontal="center" vertical="center"/>
    </xf>
    <xf numFmtId="170" fontId="18" fillId="10" borderId="0" xfId="0" applyNumberFormat="1" applyFont="1" applyFill="1" applyAlignment="1">
      <alignment horizontal="center" vertical="center"/>
    </xf>
    <xf numFmtId="4" fontId="14" fillId="0" borderId="0" xfId="0" applyNumberFormat="1" applyFont="1" applyAlignment="1">
      <alignment vertical="center"/>
    </xf>
    <xf numFmtId="4" fontId="17" fillId="8" borderId="2" xfId="0" applyNumberFormat="1" applyFont="1" applyFill="1" applyBorder="1" applyAlignment="1">
      <alignment horizontal="center" vertical="center"/>
    </xf>
    <xf numFmtId="4" fontId="17" fillId="8" borderId="0" xfId="0" applyNumberFormat="1" applyFont="1" applyFill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70" fontId="5" fillId="0" borderId="2" xfId="0" applyNumberFormat="1" applyFont="1" applyBorder="1" applyAlignment="1">
      <alignment horizontal="center" vertical="center"/>
    </xf>
    <xf numFmtId="170" fontId="21" fillId="3" borderId="2" xfId="0" applyNumberFormat="1" applyFont="1" applyFill="1" applyBorder="1" applyAlignment="1">
      <alignment horizontal="center" vertical="center"/>
    </xf>
    <xf numFmtId="4" fontId="5" fillId="6" borderId="0" xfId="0" applyNumberFormat="1" applyFont="1" applyFill="1" applyAlignment="1">
      <alignment vertical="center"/>
    </xf>
    <xf numFmtId="170" fontId="21" fillId="13" borderId="2" xfId="0" applyNumberFormat="1" applyFont="1" applyFill="1" applyBorder="1" applyAlignment="1">
      <alignment horizontal="center" vertical="center"/>
    </xf>
    <xf numFmtId="168" fontId="4" fillId="14" borderId="2" xfId="0" applyNumberFormat="1" applyFont="1" applyFill="1" applyBorder="1" applyAlignment="1">
      <alignment horizontal="center" vertical="center"/>
    </xf>
    <xf numFmtId="0" fontId="14" fillId="14" borderId="2" xfId="0" applyFont="1" applyFill="1" applyBorder="1" applyAlignment="1">
      <alignment vertical="top" wrapText="1"/>
    </xf>
    <xf numFmtId="168" fontId="14" fillId="0" borderId="2" xfId="0" applyNumberFormat="1" applyFont="1" applyBorder="1" applyAlignment="1">
      <alignment horizontal="center" vertical="center"/>
    </xf>
    <xf numFmtId="170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center" vertical="top" wrapText="1"/>
    </xf>
    <xf numFmtId="0" fontId="13" fillId="0" borderId="3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 wrapText="1" indent="1"/>
    </xf>
    <xf numFmtId="168" fontId="14" fillId="2" borderId="3" xfId="0" applyNumberFormat="1" applyFont="1" applyFill="1" applyBorder="1" applyAlignment="1">
      <alignment horizontal="left" vertical="center" indent="1"/>
    </xf>
    <xf numFmtId="168" fontId="14" fillId="2" borderId="4" xfId="0" applyNumberFormat="1" applyFont="1" applyFill="1" applyBorder="1" applyAlignment="1">
      <alignment horizontal="left" vertical="center" indent="1"/>
    </xf>
    <xf numFmtId="168" fontId="14" fillId="3" borderId="3" xfId="0" applyNumberFormat="1" applyFont="1" applyFill="1" applyBorder="1" applyAlignment="1">
      <alignment horizontal="left" vertical="center" indent="1"/>
    </xf>
    <xf numFmtId="168" fontId="14" fillId="3" borderId="4" xfId="0" applyNumberFormat="1" applyFont="1" applyFill="1" applyBorder="1" applyAlignment="1">
      <alignment horizontal="left" vertical="center" indent="1"/>
    </xf>
    <xf numFmtId="168" fontId="14" fillId="4" borderId="3" xfId="0" applyNumberFormat="1" applyFont="1" applyFill="1" applyBorder="1" applyAlignment="1">
      <alignment horizontal="left" vertical="center" indent="1"/>
    </xf>
    <xf numFmtId="168" fontId="14" fillId="4" borderId="4" xfId="0" applyNumberFormat="1" applyFont="1" applyFill="1" applyBorder="1" applyAlignment="1">
      <alignment horizontal="left" vertical="center" indent="1"/>
    </xf>
    <xf numFmtId="168" fontId="17" fillId="2" borderId="3" xfId="0" applyNumberFormat="1" applyFont="1" applyFill="1" applyBorder="1" applyAlignment="1">
      <alignment horizontal="left" vertical="top"/>
    </xf>
    <xf numFmtId="168" fontId="17" fillId="2" borderId="4" xfId="0" applyNumberFormat="1" applyFont="1" applyFill="1" applyBorder="1" applyAlignment="1">
      <alignment horizontal="left" vertical="top"/>
    </xf>
    <xf numFmtId="168" fontId="17" fillId="3" borderId="3" xfId="0" applyNumberFormat="1" applyFont="1" applyFill="1" applyBorder="1" applyAlignment="1">
      <alignment horizontal="left" vertical="top"/>
    </xf>
    <xf numFmtId="168" fontId="17" fillId="3" borderId="4" xfId="0" applyNumberFormat="1" applyFont="1" applyFill="1" applyBorder="1" applyAlignment="1">
      <alignment horizontal="left" vertical="top"/>
    </xf>
    <xf numFmtId="168" fontId="17" fillId="5" borderId="3" xfId="0" applyNumberFormat="1" applyFont="1" applyFill="1" applyBorder="1" applyAlignment="1">
      <alignment horizontal="left" vertical="top"/>
    </xf>
    <xf numFmtId="168" fontId="17" fillId="5" borderId="4" xfId="0" applyNumberFormat="1" applyFont="1" applyFill="1" applyBorder="1" applyAlignment="1">
      <alignment horizontal="left" vertical="top"/>
    </xf>
    <xf numFmtId="168" fontId="17" fillId="7" borderId="3" xfId="0" applyNumberFormat="1" applyFont="1" applyFill="1" applyBorder="1" applyAlignment="1">
      <alignment horizontal="left" vertical="top"/>
    </xf>
    <xf numFmtId="168" fontId="17" fillId="7" borderId="4" xfId="0" applyNumberFormat="1" applyFont="1" applyFill="1" applyBorder="1" applyAlignment="1">
      <alignment horizontal="left" vertical="top"/>
    </xf>
    <xf numFmtId="168" fontId="17" fillId="8" borderId="3" xfId="0" applyNumberFormat="1" applyFont="1" applyFill="1" applyBorder="1" applyAlignment="1">
      <alignment horizontal="left" vertical="top"/>
    </xf>
    <xf numFmtId="168" fontId="17" fillId="8" borderId="4" xfId="0" applyNumberFormat="1" applyFont="1" applyFill="1" applyBorder="1" applyAlignment="1">
      <alignment horizontal="left" vertical="top"/>
    </xf>
    <xf numFmtId="168" fontId="18" fillId="9" borderId="3" xfId="0" applyNumberFormat="1" applyFont="1" applyFill="1" applyBorder="1" applyAlignment="1">
      <alignment horizontal="left" vertical="top"/>
    </xf>
    <xf numFmtId="168" fontId="18" fillId="9" borderId="4" xfId="0" applyNumberFormat="1" applyFont="1" applyFill="1" applyBorder="1" applyAlignment="1">
      <alignment horizontal="left" vertical="top"/>
    </xf>
    <xf numFmtId="168" fontId="17" fillId="10" borderId="3" xfId="0" applyNumberFormat="1" applyFont="1" applyFill="1" applyBorder="1" applyAlignment="1">
      <alignment horizontal="left" vertical="top"/>
    </xf>
    <xf numFmtId="168" fontId="17" fillId="10" borderId="4" xfId="0" applyNumberFormat="1" applyFont="1" applyFill="1" applyBorder="1" applyAlignment="1">
      <alignment horizontal="left" vertical="top"/>
    </xf>
    <xf numFmtId="168" fontId="17" fillId="12" borderId="3" xfId="0" applyNumberFormat="1" applyFont="1" applyFill="1" applyBorder="1" applyAlignment="1">
      <alignment horizontal="left" vertical="top"/>
    </xf>
    <xf numFmtId="168" fontId="17" fillId="12" borderId="4" xfId="0" applyNumberFormat="1" applyFont="1" applyFill="1" applyBorder="1" applyAlignment="1">
      <alignment horizontal="left" vertical="top"/>
    </xf>
    <xf numFmtId="168" fontId="17" fillId="10" borderId="5" xfId="0" applyNumberFormat="1" applyFont="1" applyFill="1" applyBorder="1" applyAlignment="1">
      <alignment horizontal="left" vertical="top"/>
    </xf>
    <xf numFmtId="168" fontId="18" fillId="8" borderId="3" xfId="0" applyNumberFormat="1" applyFont="1" applyFill="1" applyBorder="1" applyAlignment="1">
      <alignment horizontal="left" vertical="top"/>
    </xf>
    <xf numFmtId="168" fontId="18" fillId="8" borderId="4" xfId="0" applyNumberFormat="1" applyFont="1" applyFill="1" applyBorder="1" applyAlignment="1">
      <alignment horizontal="left" vertical="top"/>
    </xf>
    <xf numFmtId="168" fontId="17" fillId="9" borderId="3" xfId="0" applyNumberFormat="1" applyFont="1" applyFill="1" applyBorder="1" applyAlignment="1">
      <alignment horizontal="left" vertical="top"/>
    </xf>
    <xf numFmtId="168" fontId="17" fillId="9" borderId="4" xfId="0" applyNumberFormat="1" applyFont="1" applyFill="1" applyBorder="1" applyAlignment="1">
      <alignment horizontal="left" vertical="top"/>
    </xf>
    <xf numFmtId="168" fontId="17" fillId="15" borderId="3" xfId="0" applyNumberFormat="1" applyFont="1" applyFill="1" applyBorder="1" applyAlignment="1">
      <alignment horizontal="left" vertical="top"/>
    </xf>
    <xf numFmtId="168" fontId="17" fillId="15" borderId="4" xfId="0" applyNumberFormat="1" applyFont="1" applyFill="1" applyBorder="1" applyAlignment="1">
      <alignment horizontal="left" vertical="top"/>
    </xf>
  </cellXfs>
  <cellStyles count="52">
    <cellStyle name="Денежный 2" xfId="1"/>
    <cellStyle name="Обычный" xfId="0" builtinId="0"/>
    <cellStyle name="Обычный 10" xfId="2"/>
    <cellStyle name="Обычный 12" xfId="3"/>
    <cellStyle name="Обычный 14" xfId="4"/>
    <cellStyle name="Обычный 16" xfId="5"/>
    <cellStyle name="Обычный 17" xfId="6"/>
    <cellStyle name="Обычный 18" xfId="7"/>
    <cellStyle name="Обычный 2" xfId="8"/>
    <cellStyle name="Обычный 2 2" xfId="9"/>
    <cellStyle name="Обычный 2 2 2" xfId="10"/>
    <cellStyle name="Обычный 2 2 3" xfId="11"/>
    <cellStyle name="Обычный 2 2_ИНФОРМАЦИЯ К ДУМЕ" xfId="12"/>
    <cellStyle name="Обычный 2 3" xfId="13"/>
    <cellStyle name="Обычный 2 4" xfId="14"/>
    <cellStyle name="Обычный 2 5" xfId="15"/>
    <cellStyle name="Обычный 2 6" xfId="16"/>
    <cellStyle name="Обычный 2_2013-2015гг." xfId="17"/>
    <cellStyle name="Обычный 3" xfId="18"/>
    <cellStyle name="Обычный 3 2" xfId="19"/>
    <cellStyle name="Обычный 3 3" xfId="20"/>
    <cellStyle name="Обычный 3 4" xfId="21"/>
    <cellStyle name="Обычный 30" xfId="22"/>
    <cellStyle name="Обычный 31" xfId="23"/>
    <cellStyle name="Обычный 34" xfId="24"/>
    <cellStyle name="Обычный 36" xfId="25"/>
    <cellStyle name="Обычный 4" xfId="26"/>
    <cellStyle name="Обычный 4 2" xfId="27"/>
    <cellStyle name="Обычный 40" xfId="28"/>
    <cellStyle name="Обычный 43" xfId="29"/>
    <cellStyle name="Обычный 5" xfId="30"/>
    <cellStyle name="Обычный 50" xfId="31"/>
    <cellStyle name="Обычный 51" xfId="32"/>
    <cellStyle name="Обычный 52" xfId="33"/>
    <cellStyle name="Обычный 54" xfId="34"/>
    <cellStyle name="Обычный 6" xfId="35"/>
    <cellStyle name="Обычный 60" xfId="36"/>
    <cellStyle name="Обычный 61" xfId="37"/>
    <cellStyle name="Обычный 7" xfId="38"/>
    <cellStyle name="Обычный 72" xfId="39"/>
    <cellStyle name="Обычный 8" xfId="40"/>
    <cellStyle name="Обычный 9" xfId="41"/>
    <cellStyle name="Финансовый 10" xfId="42"/>
    <cellStyle name="Финансовый 11" xfId="43"/>
    <cellStyle name="Финансовый 13" xfId="44"/>
    <cellStyle name="Финансовый 2" xfId="45"/>
    <cellStyle name="Финансовый 2 2" xfId="46"/>
    <cellStyle name="Финансовый 2 3" xfId="47"/>
    <cellStyle name="Финансовый 3" xfId="48"/>
    <cellStyle name="Финансовый 4" xfId="49"/>
    <cellStyle name="Финансовый 5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J94"/>
  <sheetViews>
    <sheetView tabSelected="1" view="pageBreakPreview" zoomScale="115" workbookViewId="0">
      <selection activeCell="K9" sqref="K9"/>
    </sheetView>
  </sheetViews>
  <sheetFormatPr defaultColWidth="9.140625" defaultRowHeight="15" x14ac:dyDescent="0.25"/>
  <cols>
    <col min="1" max="1" width="5.140625" style="1" customWidth="1"/>
    <col min="2" max="2" width="75.85546875" style="2" customWidth="1"/>
    <col min="3" max="3" width="22" style="3" customWidth="1"/>
    <col min="4" max="5" width="21.28515625" style="3" customWidth="1"/>
    <col min="6" max="6" width="25.7109375" style="2" hidden="1" customWidth="1"/>
    <col min="7" max="7" width="28.28515625" style="2" hidden="1" customWidth="1"/>
    <col min="8" max="8" width="30.5703125" style="2" hidden="1" customWidth="1"/>
    <col min="9" max="9" width="21.5703125" style="2" customWidth="1"/>
    <col min="10" max="10" width="21.28515625" style="2" customWidth="1"/>
    <col min="11" max="11" width="21.85546875" style="2" customWidth="1"/>
    <col min="12" max="12" width="20.140625" style="2" customWidth="1"/>
    <col min="13" max="13" width="19.85546875" style="2" customWidth="1"/>
    <col min="14" max="14" width="18.7109375" style="2" customWidth="1"/>
    <col min="15" max="1024" width="9.140625" style="2"/>
  </cols>
  <sheetData>
    <row r="1" spans="1:15" x14ac:dyDescent="0.25">
      <c r="D1" s="78"/>
      <c r="E1" s="78"/>
    </row>
    <row r="3" spans="1:15" ht="31.5" customHeight="1" x14ac:dyDescent="0.25">
      <c r="A3" s="79" t="s">
        <v>0</v>
      </c>
      <c r="B3" s="79"/>
      <c r="C3" s="79"/>
      <c r="D3" s="79"/>
      <c r="E3" s="79"/>
    </row>
    <row r="4" spans="1:15" ht="18" customHeight="1" x14ac:dyDescent="0.3">
      <c r="B4" s="4"/>
      <c r="C4" s="5"/>
      <c r="D4" s="5"/>
      <c r="E4" s="5"/>
    </row>
    <row r="5" spans="1:15" ht="18.75" customHeight="1" x14ac:dyDescent="0.3">
      <c r="B5" s="6"/>
      <c r="C5" s="5"/>
      <c r="D5" s="5"/>
      <c r="E5" s="7" t="s">
        <v>66</v>
      </c>
    </row>
    <row r="6" spans="1:15" s="8" customFormat="1" ht="28.5" customHeight="1" x14ac:dyDescent="0.25">
      <c r="A6" s="9" t="s">
        <v>1</v>
      </c>
      <c r="B6" s="10" t="s">
        <v>2</v>
      </c>
      <c r="C6" s="10" t="s">
        <v>3</v>
      </c>
      <c r="D6" s="10" t="s">
        <v>4</v>
      </c>
      <c r="E6" s="10" t="s">
        <v>5</v>
      </c>
    </row>
    <row r="7" spans="1:15" s="11" customFormat="1" ht="18.75" customHeight="1" x14ac:dyDescent="0.25">
      <c r="A7" s="80" t="s">
        <v>6</v>
      </c>
      <c r="B7" s="81"/>
      <c r="C7" s="12">
        <f>SUM(C8:C10)</f>
        <v>2771274260</v>
      </c>
      <c r="D7" s="13">
        <f>SUM(D8:D10)</f>
        <v>2625519020</v>
      </c>
      <c r="E7" s="13">
        <f>SUM(E8:E10)</f>
        <v>2621605620</v>
      </c>
      <c r="F7" s="14" t="e">
        <f>C15+C18+C20+C22+C24+C31+C39+#REF!+C45+C50+#REF!+#REF!+C59+C61+C63+#REF!+#REF!+C65+C67+#REF!+#REF!+#REF!+#REF!</f>
        <v>#REF!</v>
      </c>
      <c r="G7" s="14" t="e">
        <f>D15+D18+D20+D22+D24+D31+D39+#REF!+D45+D50+#REF!+#REF!+D59+D61+D63+#REF!+#REF!+D65+D67+#REF!+#REF!+#REF!+#REF!</f>
        <v>#REF!</v>
      </c>
      <c r="H7" s="14" t="e">
        <f>E15+E18+E20+E22+E24+E31+E39+#REF!+E45+E50+#REF!+#REF!+E59+E61+E63+#REF!+#REF!+E65+E67+#REF!+#REF!+#REF!+#REF!</f>
        <v>#REF!</v>
      </c>
      <c r="I7" s="14"/>
      <c r="J7" s="14"/>
      <c r="K7" s="14"/>
    </row>
    <row r="8" spans="1:15" s="11" customFormat="1" ht="14.25" customHeight="1" x14ac:dyDescent="0.25">
      <c r="A8" s="82" t="s">
        <v>7</v>
      </c>
      <c r="B8" s="83"/>
      <c r="C8" s="15">
        <f>C12+C42</f>
        <v>9279300</v>
      </c>
      <c r="D8" s="16">
        <f>D12+D42</f>
        <v>7235600</v>
      </c>
      <c r="E8" s="15">
        <f>E12+E42</f>
        <v>6316000</v>
      </c>
      <c r="F8" s="14"/>
      <c r="G8" s="14"/>
      <c r="H8" s="14"/>
      <c r="I8" s="14"/>
      <c r="J8" s="14"/>
      <c r="K8" s="14"/>
    </row>
    <row r="9" spans="1:15" s="17" customFormat="1" ht="15.75" customHeight="1" x14ac:dyDescent="0.25">
      <c r="A9" s="84" t="s">
        <v>8</v>
      </c>
      <c r="B9" s="85"/>
      <c r="C9" s="18">
        <f>C13+C43+C57</f>
        <v>1985331900</v>
      </c>
      <c r="D9" s="19">
        <f>D13+D43+D57</f>
        <v>1998809900</v>
      </c>
      <c r="E9" s="19">
        <f>E13+E43+E57</f>
        <v>1998169600</v>
      </c>
      <c r="F9" s="20" t="e">
        <f>C16+C19+#REF!+C23+C25+#REF!+C66+C68+#REF!+#REF!+#REF!+#REF!</f>
        <v>#REF!</v>
      </c>
      <c r="G9" s="20" t="e">
        <f>D16+D19+#REF!+D23+D25+#REF!+D66+D68+#REF!+#REF!+#REF!+#REF!</f>
        <v>#REF!</v>
      </c>
      <c r="H9" s="20" t="e">
        <f>E16+E19+#REF!+E23+E25+#REF!+E66+E68+#REF!+#REF!+#REF!+#REF!</f>
        <v>#REF!</v>
      </c>
      <c r="I9" s="21"/>
      <c r="J9" s="21"/>
      <c r="K9" s="21"/>
    </row>
    <row r="10" spans="1:15" s="17" customFormat="1" ht="15.75" customHeight="1" x14ac:dyDescent="0.25">
      <c r="A10" s="86" t="s">
        <v>9</v>
      </c>
      <c r="B10" s="87"/>
      <c r="C10" s="22">
        <f>C14+C38+C44+C58</f>
        <v>776663060</v>
      </c>
      <c r="D10" s="23">
        <f>D14+D38+D44+D58</f>
        <v>619473520</v>
      </c>
      <c r="E10" s="22">
        <f>E14+E38+E44+E58</f>
        <v>617120020</v>
      </c>
      <c r="F10" s="24"/>
      <c r="I10" s="21"/>
      <c r="J10" s="21"/>
      <c r="K10" s="21"/>
    </row>
    <row r="11" spans="1:15" s="25" customFormat="1" ht="21.75" customHeight="1" x14ac:dyDescent="0.25">
      <c r="A11" s="26" t="s">
        <v>10</v>
      </c>
      <c r="B11" s="27" t="s">
        <v>11</v>
      </c>
      <c r="C11" s="12">
        <f>C12+C13+C14</f>
        <v>2537251900</v>
      </c>
      <c r="D11" s="13">
        <f>D12+D13+D14</f>
        <v>2400369860</v>
      </c>
      <c r="E11" s="13">
        <f>E12+E13+E14</f>
        <v>2398743560</v>
      </c>
      <c r="F11" s="25" t="e">
        <f>F7=C7</f>
        <v>#REF!</v>
      </c>
      <c r="G11" s="25" t="e">
        <f>G7=D7</f>
        <v>#REF!</v>
      </c>
      <c r="H11" s="25" t="e">
        <f>H7=E7</f>
        <v>#REF!</v>
      </c>
      <c r="I11" s="28"/>
      <c r="J11" s="28"/>
      <c r="K11" s="28"/>
    </row>
    <row r="12" spans="1:15" s="25" customFormat="1" ht="15.75" x14ac:dyDescent="0.25">
      <c r="A12" s="88" t="s">
        <v>12</v>
      </c>
      <c r="B12" s="89"/>
      <c r="C12" s="29">
        <f>C28</f>
        <v>9241800</v>
      </c>
      <c r="D12" s="30">
        <f>D28</f>
        <v>7201200</v>
      </c>
      <c r="E12" s="29">
        <f>E28</f>
        <v>6285000</v>
      </c>
      <c r="I12" s="28"/>
      <c r="J12" s="28"/>
    </row>
    <row r="13" spans="1:15" s="31" customFormat="1" ht="15.75" x14ac:dyDescent="0.25">
      <c r="A13" s="90" t="s">
        <v>13</v>
      </c>
      <c r="B13" s="91"/>
      <c r="C13" s="32">
        <f>C16+C19+C23+C25+C29</f>
        <v>1941689700</v>
      </c>
      <c r="D13" s="33">
        <f>D16+D19+D23+D25+D29</f>
        <v>1955112400</v>
      </c>
      <c r="E13" s="33">
        <f>E16+E19+E23+E25+E29</f>
        <v>1954417000</v>
      </c>
      <c r="F13" s="34">
        <f>C15+C18+C20+C22+C24+C31</f>
        <v>2488883400</v>
      </c>
      <c r="I13" s="35"/>
      <c r="J13" s="35"/>
      <c r="K13" s="35"/>
      <c r="L13" s="35"/>
      <c r="M13" s="35"/>
      <c r="N13" s="35"/>
    </row>
    <row r="14" spans="1:15" s="31" customFormat="1" ht="15.75" x14ac:dyDescent="0.25">
      <c r="A14" s="92" t="s">
        <v>14</v>
      </c>
      <c r="B14" s="93"/>
      <c r="C14" s="36">
        <f>C17+C21+C26+C30+C32+C34+C36</f>
        <v>586320400</v>
      </c>
      <c r="D14" s="37">
        <f>D17+D21+D26+D30+D32+D34+D36</f>
        <v>438056260</v>
      </c>
      <c r="E14" s="36">
        <f>E17+E21+E26+E30+E32+E34+E36</f>
        <v>438041560</v>
      </c>
      <c r="I14" s="35"/>
      <c r="J14" s="35"/>
      <c r="K14" s="35"/>
      <c r="L14" s="35"/>
      <c r="M14" s="35"/>
      <c r="N14" s="35"/>
      <c r="O14" s="35"/>
    </row>
    <row r="15" spans="1:15" ht="47.25" x14ac:dyDescent="0.25">
      <c r="A15" s="38" t="s">
        <v>15</v>
      </c>
      <c r="B15" s="39" t="s">
        <v>16</v>
      </c>
      <c r="C15" s="40">
        <f>C16+C17</f>
        <v>2244308100</v>
      </c>
      <c r="D15" s="41">
        <f>D16+D17</f>
        <v>2113223860</v>
      </c>
      <c r="E15" s="41">
        <f>E16+E17</f>
        <v>2113223860</v>
      </c>
      <c r="I15" s="42"/>
      <c r="J15" s="42"/>
      <c r="K15" s="42"/>
    </row>
    <row r="16" spans="1:15" s="43" customFormat="1" ht="15.75" x14ac:dyDescent="0.25">
      <c r="A16" s="94" t="s">
        <v>13</v>
      </c>
      <c r="B16" s="95"/>
      <c r="C16" s="44">
        <v>1818099400</v>
      </c>
      <c r="D16" s="45">
        <v>1835223700</v>
      </c>
      <c r="E16" s="44">
        <v>1835223700</v>
      </c>
      <c r="I16" s="46" t="s">
        <v>17</v>
      </c>
      <c r="J16" s="46"/>
      <c r="K16" s="46"/>
    </row>
    <row r="17" spans="1:9" s="43" customFormat="1" ht="15.75" x14ac:dyDescent="0.25">
      <c r="A17" s="96" t="s">
        <v>14</v>
      </c>
      <c r="B17" s="97"/>
      <c r="C17" s="47">
        <v>426208700</v>
      </c>
      <c r="D17" s="48">
        <v>278000160</v>
      </c>
      <c r="E17" s="48">
        <v>278000160</v>
      </c>
      <c r="I17" s="43" t="s">
        <v>17</v>
      </c>
    </row>
    <row r="18" spans="1:9" s="43" customFormat="1" ht="78.75" x14ac:dyDescent="0.25">
      <c r="A18" s="49" t="s">
        <v>18</v>
      </c>
      <c r="B18" s="50" t="s">
        <v>19</v>
      </c>
      <c r="C18" s="41">
        <f>C19</f>
        <v>65977100</v>
      </c>
      <c r="D18" s="40">
        <f>D19</f>
        <v>65735900</v>
      </c>
      <c r="E18" s="41">
        <f>E19</f>
        <v>65575100</v>
      </c>
      <c r="I18" s="43" t="s">
        <v>17</v>
      </c>
    </row>
    <row r="19" spans="1:9" s="43" customFormat="1" ht="15.75" x14ac:dyDescent="0.25">
      <c r="A19" s="94" t="s">
        <v>13</v>
      </c>
      <c r="B19" s="95"/>
      <c r="C19" s="45">
        <v>65977100</v>
      </c>
      <c r="D19" s="44">
        <v>65735900</v>
      </c>
      <c r="E19" s="44">
        <v>65575100</v>
      </c>
      <c r="I19" s="43" t="s">
        <v>17</v>
      </c>
    </row>
    <row r="20" spans="1:9" ht="31.5" x14ac:dyDescent="0.25">
      <c r="A20" s="38" t="s">
        <v>20</v>
      </c>
      <c r="B20" s="39" t="s">
        <v>21</v>
      </c>
      <c r="C20" s="41">
        <f>C21</f>
        <v>96277100</v>
      </c>
      <c r="D20" s="40">
        <f>D21</f>
        <v>96277100</v>
      </c>
      <c r="E20" s="41">
        <f>E21</f>
        <v>96277100</v>
      </c>
      <c r="I20" s="2" t="s">
        <v>17</v>
      </c>
    </row>
    <row r="21" spans="1:9" s="43" customFormat="1" ht="15.75" x14ac:dyDescent="0.25">
      <c r="A21" s="96" t="s">
        <v>14</v>
      </c>
      <c r="B21" s="97"/>
      <c r="C21" s="47">
        <f>3350000+92927100</f>
        <v>96277100</v>
      </c>
      <c r="D21" s="48">
        <f>3350000+92927100</f>
        <v>96277100</v>
      </c>
      <c r="E21" s="48">
        <f>3350000+92927100</f>
        <v>96277100</v>
      </c>
      <c r="I21" s="43" t="s">
        <v>17</v>
      </c>
    </row>
    <row r="22" spans="1:9" ht="47.25" x14ac:dyDescent="0.25">
      <c r="A22" s="38" t="s">
        <v>22</v>
      </c>
      <c r="B22" s="39" t="s">
        <v>23</v>
      </c>
      <c r="C22" s="41">
        <f>C23</f>
        <v>23010800</v>
      </c>
      <c r="D22" s="40">
        <f>D23</f>
        <v>23010800</v>
      </c>
      <c r="E22" s="41">
        <f>E23</f>
        <v>23010800</v>
      </c>
      <c r="I22" s="2" t="s">
        <v>17</v>
      </c>
    </row>
    <row r="23" spans="1:9" ht="15.75" x14ac:dyDescent="0.25">
      <c r="A23" s="94" t="s">
        <v>13</v>
      </c>
      <c r="B23" s="95"/>
      <c r="C23" s="45">
        <v>23010800</v>
      </c>
      <c r="D23" s="44">
        <v>23010800</v>
      </c>
      <c r="E23" s="44">
        <v>23010800</v>
      </c>
      <c r="I23" s="2" t="s">
        <v>17</v>
      </c>
    </row>
    <row r="24" spans="1:9" ht="78.75" x14ac:dyDescent="0.25">
      <c r="A24" s="38" t="s">
        <v>24</v>
      </c>
      <c r="B24" s="39" t="s">
        <v>25</v>
      </c>
      <c r="C24" s="41">
        <f>C25+C26</f>
        <v>10832100</v>
      </c>
      <c r="D24" s="40">
        <f>D25+D26</f>
        <v>10832100</v>
      </c>
      <c r="E24" s="41">
        <f>E25+E26</f>
        <v>10832100</v>
      </c>
      <c r="I24" s="2" t="s">
        <v>17</v>
      </c>
    </row>
    <row r="25" spans="1:9" s="43" customFormat="1" ht="15.75" x14ac:dyDescent="0.25">
      <c r="A25" s="94" t="s">
        <v>13</v>
      </c>
      <c r="B25" s="95"/>
      <c r="C25" s="45">
        <v>10723700</v>
      </c>
      <c r="D25" s="44">
        <v>10723700</v>
      </c>
      <c r="E25" s="44">
        <v>10723700</v>
      </c>
      <c r="I25" s="43" t="s">
        <v>17</v>
      </c>
    </row>
    <row r="26" spans="1:9" s="43" customFormat="1" ht="15.75" x14ac:dyDescent="0.25">
      <c r="A26" s="96" t="s">
        <v>14</v>
      </c>
      <c r="B26" s="97"/>
      <c r="C26" s="48">
        <v>108400</v>
      </c>
      <c r="D26" s="47">
        <v>108400</v>
      </c>
      <c r="E26" s="48">
        <v>108400</v>
      </c>
      <c r="I26" s="43" t="s">
        <v>17</v>
      </c>
    </row>
    <row r="27" spans="1:9" s="43" customFormat="1" ht="63" x14ac:dyDescent="0.25">
      <c r="A27" s="38" t="s">
        <v>26</v>
      </c>
      <c r="B27" s="39" t="s">
        <v>27</v>
      </c>
      <c r="C27" s="40">
        <f>C28+C30+C29</f>
        <v>33455100</v>
      </c>
      <c r="D27" s="41">
        <f>D28+D30+D29</f>
        <v>27898500</v>
      </c>
      <c r="E27" s="41">
        <f>E28+E30+E29</f>
        <v>26433000</v>
      </c>
      <c r="I27" s="43" t="s">
        <v>17</v>
      </c>
    </row>
    <row r="28" spans="1:9" s="43" customFormat="1" x14ac:dyDescent="0.25">
      <c r="A28" s="98" t="s">
        <v>28</v>
      </c>
      <c r="B28" s="99"/>
      <c r="C28" s="51">
        <v>9241800</v>
      </c>
      <c r="D28" s="52">
        <v>7201200</v>
      </c>
      <c r="E28" s="51">
        <v>6285000</v>
      </c>
      <c r="I28" s="43" t="s">
        <v>17</v>
      </c>
    </row>
    <row r="29" spans="1:9" s="43" customFormat="1" ht="15.75" x14ac:dyDescent="0.25">
      <c r="A29" s="94" t="s">
        <v>13</v>
      </c>
      <c r="B29" s="95"/>
      <c r="C29" s="45">
        <v>23878700</v>
      </c>
      <c r="D29" s="44">
        <v>20418300</v>
      </c>
      <c r="E29" s="44">
        <v>19883700</v>
      </c>
      <c r="I29" s="43" t="s">
        <v>17</v>
      </c>
    </row>
    <row r="30" spans="1:9" s="43" customFormat="1" ht="15.75" x14ac:dyDescent="0.25">
      <c r="A30" s="96" t="s">
        <v>14</v>
      </c>
      <c r="B30" s="97"/>
      <c r="C30" s="48">
        <v>334600</v>
      </c>
      <c r="D30" s="47">
        <v>279000</v>
      </c>
      <c r="E30" s="48">
        <v>264300</v>
      </c>
      <c r="I30" s="43" t="s">
        <v>17</v>
      </c>
    </row>
    <row r="31" spans="1:9" ht="31.5" x14ac:dyDescent="0.25">
      <c r="A31" s="38" t="s">
        <v>29</v>
      </c>
      <c r="B31" s="53" t="s">
        <v>30</v>
      </c>
      <c r="C31" s="40">
        <f>C32</f>
        <v>48478200</v>
      </c>
      <c r="D31" s="41">
        <f>D32</f>
        <v>48478200</v>
      </c>
      <c r="E31" s="41">
        <f>E32</f>
        <v>48478200</v>
      </c>
      <c r="I31" s="2" t="s">
        <v>17</v>
      </c>
    </row>
    <row r="32" spans="1:9" ht="15.75" x14ac:dyDescent="0.25">
      <c r="A32" s="96" t="s">
        <v>14</v>
      </c>
      <c r="B32" s="97"/>
      <c r="C32" s="48">
        <v>48478200</v>
      </c>
      <c r="D32" s="47">
        <v>48478200</v>
      </c>
      <c r="E32" s="48">
        <v>48478200</v>
      </c>
      <c r="I32" s="2" t="s">
        <v>17</v>
      </c>
    </row>
    <row r="33" spans="1:13" ht="15.75" x14ac:dyDescent="0.25">
      <c r="A33" s="54" t="s">
        <v>31</v>
      </c>
      <c r="B33" s="55" t="s">
        <v>32</v>
      </c>
      <c r="C33" s="40">
        <f>C34</f>
        <v>9426200</v>
      </c>
      <c r="D33" s="41">
        <f>D34</f>
        <v>9426200</v>
      </c>
      <c r="E33" s="41">
        <f>E34</f>
        <v>9426200</v>
      </c>
      <c r="I33" s="2" t="s">
        <v>17</v>
      </c>
    </row>
    <row r="34" spans="1:13" ht="15.75" x14ac:dyDescent="0.25">
      <c r="A34" s="96" t="s">
        <v>14</v>
      </c>
      <c r="B34" s="97"/>
      <c r="C34" s="48">
        <v>9426200</v>
      </c>
      <c r="D34" s="47">
        <v>9426200</v>
      </c>
      <c r="E34" s="48">
        <v>9426200</v>
      </c>
      <c r="I34" s="2" t="s">
        <v>17</v>
      </c>
    </row>
    <row r="35" spans="1:13" ht="15.75" x14ac:dyDescent="0.25">
      <c r="A35" s="54" t="s">
        <v>33</v>
      </c>
      <c r="B35" s="55" t="s">
        <v>34</v>
      </c>
      <c r="C35" s="40">
        <f>C36</f>
        <v>5487200</v>
      </c>
      <c r="D35" s="41">
        <f>D36</f>
        <v>5487200</v>
      </c>
      <c r="E35" s="41">
        <f>E36</f>
        <v>5487200</v>
      </c>
    </row>
    <row r="36" spans="1:13" ht="15.75" x14ac:dyDescent="0.25">
      <c r="A36" s="96" t="s">
        <v>9</v>
      </c>
      <c r="B36" s="97"/>
      <c r="C36" s="48">
        <v>5487200</v>
      </c>
      <c r="D36" s="47">
        <v>5487200</v>
      </c>
      <c r="E36" s="48">
        <v>5487200</v>
      </c>
      <c r="I36" s="2" t="s">
        <v>17</v>
      </c>
    </row>
    <row r="37" spans="1:13" s="25" customFormat="1" ht="31.5" x14ac:dyDescent="0.25">
      <c r="A37" s="26" t="s">
        <v>35</v>
      </c>
      <c r="B37" s="27" t="s">
        <v>36</v>
      </c>
      <c r="C37" s="12">
        <f>C38</f>
        <v>90000</v>
      </c>
      <c r="D37" s="13">
        <f>D38</f>
        <v>90000</v>
      </c>
      <c r="E37" s="13">
        <f>E38</f>
        <v>90000</v>
      </c>
      <c r="I37" s="28" t="s">
        <v>17</v>
      </c>
      <c r="J37" s="28"/>
      <c r="K37" s="28"/>
    </row>
    <row r="38" spans="1:13" s="31" customFormat="1" ht="15.75" x14ac:dyDescent="0.25">
      <c r="A38" s="100" t="s">
        <v>9</v>
      </c>
      <c r="B38" s="101"/>
      <c r="C38" s="56">
        <f>C40</f>
        <v>90000</v>
      </c>
      <c r="D38" s="57">
        <f>D40</f>
        <v>90000</v>
      </c>
      <c r="E38" s="56">
        <f>E40</f>
        <v>90000</v>
      </c>
      <c r="I38" s="31" t="s">
        <v>17</v>
      </c>
    </row>
    <row r="39" spans="1:13" ht="31.5" x14ac:dyDescent="0.25">
      <c r="A39" s="38" t="s">
        <v>37</v>
      </c>
      <c r="B39" s="39" t="s">
        <v>38</v>
      </c>
      <c r="C39" s="40">
        <f>C40</f>
        <v>90000</v>
      </c>
      <c r="D39" s="41">
        <f>D40</f>
        <v>90000</v>
      </c>
      <c r="E39" s="41">
        <f>E40</f>
        <v>90000</v>
      </c>
      <c r="I39" s="2" t="s">
        <v>17</v>
      </c>
    </row>
    <row r="40" spans="1:13" ht="15.75" x14ac:dyDescent="0.25">
      <c r="A40" s="96" t="s">
        <v>14</v>
      </c>
      <c r="B40" s="97"/>
      <c r="C40" s="48">
        <v>90000</v>
      </c>
      <c r="D40" s="47">
        <v>90000</v>
      </c>
      <c r="E40" s="48">
        <v>90000</v>
      </c>
      <c r="I40" s="2" t="s">
        <v>17</v>
      </c>
    </row>
    <row r="41" spans="1:13" s="25" customFormat="1" ht="15.75" x14ac:dyDescent="0.25">
      <c r="A41" s="26" t="s">
        <v>39</v>
      </c>
      <c r="B41" s="27" t="s">
        <v>40</v>
      </c>
      <c r="C41" s="12">
        <f>C42+C43+C44</f>
        <v>84993400</v>
      </c>
      <c r="D41" s="13">
        <f>D42+D43+D44</f>
        <v>84904400</v>
      </c>
      <c r="E41" s="13">
        <f>E42+E43+E44</f>
        <v>85330400</v>
      </c>
      <c r="I41" s="28"/>
      <c r="J41" s="28"/>
      <c r="K41" s="28"/>
    </row>
    <row r="42" spans="1:13" s="25" customFormat="1" ht="15.75" x14ac:dyDescent="0.25">
      <c r="A42" s="102" t="s">
        <v>28</v>
      </c>
      <c r="B42" s="103"/>
      <c r="C42" s="58">
        <f>C53</f>
        <v>37500</v>
      </c>
      <c r="D42" s="59">
        <f>D53</f>
        <v>34400</v>
      </c>
      <c r="E42" s="58">
        <f>E53</f>
        <v>31000</v>
      </c>
      <c r="I42" s="25" t="s">
        <v>17</v>
      </c>
    </row>
    <row r="43" spans="1:13" ht="15.75" x14ac:dyDescent="0.25">
      <c r="A43" s="90" t="s">
        <v>41</v>
      </c>
      <c r="B43" s="91"/>
      <c r="C43" s="60">
        <f>C48+C54</f>
        <v>252500</v>
      </c>
      <c r="D43" s="61">
        <f>D48+D54</f>
        <v>257800</v>
      </c>
      <c r="E43" s="61">
        <f>E48+E54</f>
        <v>262900</v>
      </c>
      <c r="I43" s="42" t="s">
        <v>17</v>
      </c>
      <c r="J43" s="42"/>
      <c r="K43" s="42"/>
    </row>
    <row r="44" spans="1:13" s="31" customFormat="1" ht="15.75" x14ac:dyDescent="0.25">
      <c r="A44" s="104" t="s">
        <v>42</v>
      </c>
      <c r="B44" s="101"/>
      <c r="C44" s="62">
        <f>C46+C49+C51+C55</f>
        <v>84703400</v>
      </c>
      <c r="D44" s="63">
        <f>D46+D49+D51+D55</f>
        <v>84612200</v>
      </c>
      <c r="E44" s="62">
        <f>E46+E49+E51+E55</f>
        <v>85036500</v>
      </c>
      <c r="I44" s="64"/>
      <c r="J44" s="64"/>
      <c r="K44" s="64"/>
      <c r="L44" s="35"/>
      <c r="M44" s="35"/>
    </row>
    <row r="45" spans="1:13" ht="31.5" x14ac:dyDescent="0.25">
      <c r="A45" s="38" t="s">
        <v>43</v>
      </c>
      <c r="B45" s="39" t="s">
        <v>44</v>
      </c>
      <c r="C45" s="40">
        <v>95529600</v>
      </c>
      <c r="D45" s="41">
        <v>96144500</v>
      </c>
      <c r="E45" s="41">
        <v>96771900</v>
      </c>
      <c r="I45" s="2" t="s">
        <v>17</v>
      </c>
    </row>
    <row r="46" spans="1:13" ht="15.75" x14ac:dyDescent="0.25">
      <c r="A46" s="96" t="s">
        <v>14</v>
      </c>
      <c r="B46" s="97"/>
      <c r="C46" s="65">
        <v>83959300</v>
      </c>
      <c r="D46" s="66">
        <v>83862200</v>
      </c>
      <c r="E46" s="65">
        <v>84280300</v>
      </c>
      <c r="I46" s="2" t="s">
        <v>17</v>
      </c>
      <c r="J46" s="67"/>
    </row>
    <row r="47" spans="1:13" s="68" customFormat="1" ht="47.25" x14ac:dyDescent="0.25">
      <c r="A47" s="38" t="s">
        <v>45</v>
      </c>
      <c r="B47" s="39" t="s">
        <v>46</v>
      </c>
      <c r="C47" s="40">
        <f>C48+C49</f>
        <v>195900</v>
      </c>
      <c r="D47" s="41">
        <f>D48+D49</f>
        <v>195900</v>
      </c>
      <c r="E47" s="41">
        <f>E48+E49</f>
        <v>195900</v>
      </c>
      <c r="I47" s="68" t="s">
        <v>17</v>
      </c>
    </row>
    <row r="48" spans="1:13" s="68" customFormat="1" ht="15.75" x14ac:dyDescent="0.25">
      <c r="A48" s="94" t="s">
        <v>13</v>
      </c>
      <c r="B48" s="95"/>
      <c r="C48" s="44">
        <v>193900</v>
      </c>
      <c r="D48" s="45">
        <v>193900</v>
      </c>
      <c r="E48" s="44">
        <v>193900</v>
      </c>
      <c r="I48" s="68" t="s">
        <v>17</v>
      </c>
    </row>
    <row r="49" spans="1:11" s="68" customFormat="1" ht="15.75" x14ac:dyDescent="0.25">
      <c r="A49" s="96" t="s">
        <v>14</v>
      </c>
      <c r="B49" s="97"/>
      <c r="C49" s="47">
        <v>2000</v>
      </c>
      <c r="D49" s="48">
        <v>2000</v>
      </c>
      <c r="E49" s="48">
        <v>2000</v>
      </c>
      <c r="I49" s="68" t="s">
        <v>17</v>
      </c>
    </row>
    <row r="50" spans="1:11" ht="15.75" x14ac:dyDescent="0.25">
      <c r="A50" s="54" t="s">
        <v>47</v>
      </c>
      <c r="B50" s="39" t="s">
        <v>48</v>
      </c>
      <c r="C50" s="41">
        <f>C51</f>
        <v>741100</v>
      </c>
      <c r="D50" s="40">
        <f>D51</f>
        <v>747000</v>
      </c>
      <c r="E50" s="41">
        <f>E51</f>
        <v>753200</v>
      </c>
      <c r="I50" s="2" t="s">
        <v>17</v>
      </c>
    </row>
    <row r="51" spans="1:11" x14ac:dyDescent="0.25">
      <c r="A51" s="105" t="s">
        <v>42</v>
      </c>
      <c r="B51" s="106"/>
      <c r="C51" s="47">
        <v>741100</v>
      </c>
      <c r="D51" s="48">
        <v>747000</v>
      </c>
      <c r="E51" s="48">
        <v>753200</v>
      </c>
      <c r="I51" s="2" t="s">
        <v>17</v>
      </c>
    </row>
    <row r="52" spans="1:11" ht="15.75" x14ac:dyDescent="0.25">
      <c r="A52" s="54" t="s">
        <v>49</v>
      </c>
      <c r="B52" s="39" t="s">
        <v>50</v>
      </c>
      <c r="C52" s="41">
        <f>C53+C54+C55</f>
        <v>97100</v>
      </c>
      <c r="D52" s="40">
        <f>D53+D54+D55</f>
        <v>99300</v>
      </c>
      <c r="E52" s="41">
        <f>E53+E54+E55</f>
        <v>101000</v>
      </c>
      <c r="F52" s="69">
        <f>F55</f>
        <v>0</v>
      </c>
      <c r="G52" s="69">
        <f>G55</f>
        <v>0</v>
      </c>
      <c r="H52" s="69">
        <f>H55</f>
        <v>0</v>
      </c>
      <c r="I52" s="2" t="s">
        <v>17</v>
      </c>
    </row>
    <row r="53" spans="1:11" ht="15.75" x14ac:dyDescent="0.25">
      <c r="A53" s="107" t="s">
        <v>12</v>
      </c>
      <c r="B53" s="108"/>
      <c r="C53" s="52">
        <v>37500</v>
      </c>
      <c r="D53" s="51">
        <v>34400</v>
      </c>
      <c r="E53" s="52">
        <v>31000</v>
      </c>
      <c r="F53" s="69"/>
      <c r="G53" s="69"/>
      <c r="H53" s="69"/>
      <c r="I53" s="2" t="s">
        <v>17</v>
      </c>
    </row>
    <row r="54" spans="1:11" ht="15.75" x14ac:dyDescent="0.25">
      <c r="A54" s="94" t="s">
        <v>13</v>
      </c>
      <c r="B54" s="95"/>
      <c r="C54" s="44">
        <v>58600</v>
      </c>
      <c r="D54" s="45">
        <v>63900</v>
      </c>
      <c r="E54" s="44">
        <v>69000</v>
      </c>
      <c r="F54" s="69"/>
      <c r="G54" s="69"/>
      <c r="H54" s="69"/>
      <c r="I54" s="2" t="s">
        <v>17</v>
      </c>
    </row>
    <row r="55" spans="1:11" ht="15.75" x14ac:dyDescent="0.25">
      <c r="A55" s="96" t="s">
        <v>14</v>
      </c>
      <c r="B55" s="97"/>
      <c r="C55" s="47">
        <v>1000</v>
      </c>
      <c r="D55" s="48">
        <v>1000</v>
      </c>
      <c r="E55" s="48">
        <v>1000</v>
      </c>
      <c r="I55" s="2" t="s">
        <v>17</v>
      </c>
    </row>
    <row r="56" spans="1:11" s="25" customFormat="1" ht="31.5" x14ac:dyDescent="0.25">
      <c r="A56" s="26" t="s">
        <v>51</v>
      </c>
      <c r="B56" s="27" t="s">
        <v>52</v>
      </c>
      <c r="C56" s="13">
        <f>C57+C58</f>
        <v>148938960</v>
      </c>
      <c r="D56" s="12">
        <f>D57+D58</f>
        <v>140154760</v>
      </c>
      <c r="E56" s="13">
        <f>E57+E58</f>
        <v>137441660</v>
      </c>
    </row>
    <row r="57" spans="1:11" s="43" customFormat="1" ht="15.75" x14ac:dyDescent="0.25">
      <c r="A57" s="90" t="s">
        <v>13</v>
      </c>
      <c r="B57" s="91"/>
      <c r="C57" s="32">
        <f>C66+C68+C70+C73</f>
        <v>43389700</v>
      </c>
      <c r="D57" s="33">
        <f>D66+D68+D70+D73</f>
        <v>43439700</v>
      </c>
      <c r="E57" s="32">
        <f>E66+E68+E70+E73</f>
        <v>43489700</v>
      </c>
      <c r="F57" s="70">
        <f t="shared" ref="F57:H57" si="0">F66+F68+F70+F73</f>
        <v>15522400</v>
      </c>
      <c r="G57" s="70">
        <f t="shared" si="0"/>
        <v>15522400</v>
      </c>
      <c r="H57" s="70">
        <f t="shared" si="0"/>
        <v>15522400</v>
      </c>
      <c r="I57" s="46"/>
      <c r="J57" s="46"/>
      <c r="K57" s="46"/>
    </row>
    <row r="58" spans="1:11" s="43" customFormat="1" ht="15.75" x14ac:dyDescent="0.25">
      <c r="A58" s="100" t="s">
        <v>14</v>
      </c>
      <c r="B58" s="101"/>
      <c r="C58" s="62">
        <f>C60+C62+C64+C71+C74</f>
        <v>105549260</v>
      </c>
      <c r="D58" s="63">
        <f>D60+D62+D64+D71+D74</f>
        <v>96715060</v>
      </c>
      <c r="E58" s="62">
        <f>E60+E62+E64+E71+E74</f>
        <v>93951960</v>
      </c>
      <c r="I58" s="71"/>
      <c r="J58" s="71"/>
      <c r="K58" s="71"/>
    </row>
    <row r="59" spans="1:11" ht="31.5" x14ac:dyDescent="0.25">
      <c r="A59" s="38" t="s">
        <v>53</v>
      </c>
      <c r="B59" s="39" t="s">
        <v>54</v>
      </c>
      <c r="C59" s="40">
        <f>C60</f>
        <v>53544100</v>
      </c>
      <c r="D59" s="41">
        <f>D60</f>
        <v>44963900</v>
      </c>
      <c r="E59" s="41">
        <f>E60</f>
        <v>44985700</v>
      </c>
      <c r="I59" s="2" t="s">
        <v>17</v>
      </c>
    </row>
    <row r="60" spans="1:11" ht="15.75" x14ac:dyDescent="0.25">
      <c r="A60" s="96" t="s">
        <v>14</v>
      </c>
      <c r="B60" s="97"/>
      <c r="C60" s="65">
        <v>53544100</v>
      </c>
      <c r="D60" s="66">
        <v>44963900</v>
      </c>
      <c r="E60" s="65">
        <v>44985700</v>
      </c>
      <c r="I60" s="2" t="s">
        <v>17</v>
      </c>
      <c r="J60" s="67"/>
    </row>
    <row r="61" spans="1:11" ht="31.5" x14ac:dyDescent="0.25">
      <c r="A61" s="38" t="s">
        <v>55</v>
      </c>
      <c r="B61" s="39" t="s">
        <v>56</v>
      </c>
      <c r="C61" s="40">
        <f>C62</f>
        <v>51298300</v>
      </c>
      <c r="D61" s="41">
        <f>D62</f>
        <v>51044300</v>
      </c>
      <c r="E61" s="41">
        <f>E62</f>
        <v>48259400</v>
      </c>
      <c r="I61" s="2" t="s">
        <v>17</v>
      </c>
    </row>
    <row r="62" spans="1:11" ht="15.75" x14ac:dyDescent="0.25">
      <c r="A62" s="96" t="s">
        <v>14</v>
      </c>
      <c r="B62" s="97"/>
      <c r="C62" s="65">
        <v>51298300</v>
      </c>
      <c r="D62" s="66">
        <v>51044300</v>
      </c>
      <c r="E62" s="65">
        <v>48259400</v>
      </c>
      <c r="I62" s="2" t="s">
        <v>17</v>
      </c>
    </row>
    <row r="63" spans="1:11" ht="15.75" x14ac:dyDescent="0.25">
      <c r="A63" s="54" t="s">
        <v>57</v>
      </c>
      <c r="B63" s="39" t="s">
        <v>34</v>
      </c>
      <c r="C63" s="40">
        <f>C64</f>
        <v>549500</v>
      </c>
      <c r="D63" s="41">
        <f>D64</f>
        <v>549500</v>
      </c>
      <c r="E63" s="41">
        <f>E64</f>
        <v>549500</v>
      </c>
      <c r="I63" s="2" t="s">
        <v>17</v>
      </c>
    </row>
    <row r="64" spans="1:11" ht="15.75" x14ac:dyDescent="0.25">
      <c r="A64" s="96" t="s">
        <v>14</v>
      </c>
      <c r="B64" s="97"/>
      <c r="C64" s="65">
        <v>549500</v>
      </c>
      <c r="D64" s="66">
        <v>549500</v>
      </c>
      <c r="E64" s="65">
        <v>549500</v>
      </c>
      <c r="I64" s="2" t="s">
        <v>17</v>
      </c>
    </row>
    <row r="65" spans="1:9" ht="31.5" x14ac:dyDescent="0.25">
      <c r="A65" s="38" t="s">
        <v>58</v>
      </c>
      <c r="B65" s="39" t="s">
        <v>59</v>
      </c>
      <c r="C65" s="40">
        <f>C66</f>
        <v>21601100</v>
      </c>
      <c r="D65" s="41">
        <f>D66</f>
        <v>21601100</v>
      </c>
      <c r="E65" s="41">
        <f>E66</f>
        <v>21601100</v>
      </c>
    </row>
    <row r="66" spans="1:9" ht="15.75" x14ac:dyDescent="0.25">
      <c r="A66" s="94" t="s">
        <v>13</v>
      </c>
      <c r="B66" s="95"/>
      <c r="C66" s="44">
        <v>21601100</v>
      </c>
      <c r="D66" s="45">
        <v>21601100</v>
      </c>
      <c r="E66" s="44">
        <v>21601100</v>
      </c>
      <c r="F66" s="72">
        <v>9186100</v>
      </c>
      <c r="G66" s="72">
        <v>9186100</v>
      </c>
      <c r="H66" s="72">
        <v>9186100</v>
      </c>
      <c r="I66" s="2" t="s">
        <v>17</v>
      </c>
    </row>
    <row r="67" spans="1:9" ht="47.25" x14ac:dyDescent="0.25">
      <c r="A67" s="73" t="s">
        <v>60</v>
      </c>
      <c r="B67" s="74" t="s">
        <v>61</v>
      </c>
      <c r="C67" s="40">
        <f>C68</f>
        <v>6203200</v>
      </c>
      <c r="D67" s="41">
        <f>D68</f>
        <v>6253200</v>
      </c>
      <c r="E67" s="41">
        <f>E68</f>
        <v>6303200</v>
      </c>
      <c r="I67" s="2" t="s">
        <v>17</v>
      </c>
    </row>
    <row r="68" spans="1:9" s="43" customFormat="1" ht="15.75" x14ac:dyDescent="0.25">
      <c r="A68" s="109" t="s">
        <v>13</v>
      </c>
      <c r="B68" s="110"/>
      <c r="C68" s="44">
        <v>6203200</v>
      </c>
      <c r="D68" s="45">
        <v>6253200</v>
      </c>
      <c r="E68" s="44">
        <v>6303200</v>
      </c>
      <c r="F68" s="72">
        <v>6336300</v>
      </c>
      <c r="G68" s="72">
        <v>6336300</v>
      </c>
      <c r="H68" s="72">
        <v>6336300</v>
      </c>
      <c r="I68" s="43" t="s">
        <v>17</v>
      </c>
    </row>
    <row r="69" spans="1:9" s="43" customFormat="1" ht="47.25" x14ac:dyDescent="0.25">
      <c r="A69" s="38" t="s">
        <v>62</v>
      </c>
      <c r="B69" s="39" t="s">
        <v>63</v>
      </c>
      <c r="C69" s="40">
        <f>C70+C71</f>
        <v>587400</v>
      </c>
      <c r="D69" s="41">
        <f>D70+D71</f>
        <v>587400</v>
      </c>
      <c r="E69" s="41">
        <f>E70+E71</f>
        <v>587400</v>
      </c>
      <c r="I69" s="43" t="s">
        <v>17</v>
      </c>
    </row>
    <row r="70" spans="1:9" s="43" customFormat="1" ht="15.75" x14ac:dyDescent="0.25">
      <c r="A70" s="94" t="s">
        <v>13</v>
      </c>
      <c r="B70" s="95"/>
      <c r="C70" s="44">
        <v>581600</v>
      </c>
      <c r="D70" s="45">
        <v>581600</v>
      </c>
      <c r="E70" s="44">
        <v>581600</v>
      </c>
      <c r="I70" s="43" t="s">
        <v>17</v>
      </c>
    </row>
    <row r="71" spans="1:9" s="43" customFormat="1" ht="15.75" x14ac:dyDescent="0.25">
      <c r="A71" s="96" t="s">
        <v>14</v>
      </c>
      <c r="B71" s="97"/>
      <c r="C71" s="47">
        <v>5800</v>
      </c>
      <c r="D71" s="48">
        <v>5800</v>
      </c>
      <c r="E71" s="48">
        <v>5800</v>
      </c>
      <c r="I71" s="43" t="s">
        <v>17</v>
      </c>
    </row>
    <row r="72" spans="1:9" s="43" customFormat="1" ht="31.5" x14ac:dyDescent="0.25">
      <c r="A72" s="75" t="s">
        <v>64</v>
      </c>
      <c r="B72" s="50" t="s">
        <v>65</v>
      </c>
      <c r="C72" s="41">
        <f>C73+C74</f>
        <v>15155360</v>
      </c>
      <c r="D72" s="40">
        <f>D73+D74</f>
        <v>15155360</v>
      </c>
      <c r="E72" s="41">
        <f>E73+E74</f>
        <v>15155360</v>
      </c>
      <c r="I72" s="43" t="s">
        <v>17</v>
      </c>
    </row>
    <row r="73" spans="1:9" s="43" customFormat="1" ht="15.75" x14ac:dyDescent="0.25">
      <c r="A73" s="94" t="s">
        <v>13</v>
      </c>
      <c r="B73" s="95"/>
      <c r="C73" s="45">
        <v>15003800</v>
      </c>
      <c r="D73" s="44">
        <v>15003800</v>
      </c>
      <c r="E73" s="44">
        <v>15003800</v>
      </c>
      <c r="I73" s="43" t="s">
        <v>17</v>
      </c>
    </row>
    <row r="74" spans="1:9" s="43" customFormat="1" ht="15.75" x14ac:dyDescent="0.25">
      <c r="A74" s="96" t="s">
        <v>14</v>
      </c>
      <c r="B74" s="97"/>
      <c r="C74" s="48">
        <v>151560</v>
      </c>
      <c r="D74" s="48">
        <v>151560</v>
      </c>
      <c r="E74" s="48">
        <v>151560</v>
      </c>
      <c r="I74" s="43" t="s">
        <v>17</v>
      </c>
    </row>
    <row r="77" spans="1:9" x14ac:dyDescent="0.25">
      <c r="C77" s="76"/>
      <c r="D77" s="76"/>
      <c r="E77" s="76"/>
    </row>
    <row r="79" spans="1:9" x14ac:dyDescent="0.25">
      <c r="C79" s="76"/>
      <c r="D79" s="76"/>
      <c r="E79" s="76"/>
    </row>
    <row r="82" spans="1:256" x14ac:dyDescent="0.25">
      <c r="C82" s="76"/>
      <c r="D82" s="76"/>
      <c r="E82" s="76"/>
      <c r="F82" s="76"/>
      <c r="G82" s="76"/>
      <c r="H82" s="76"/>
    </row>
    <row r="85" spans="1:256" x14ac:dyDescent="0.25">
      <c r="C85" s="76"/>
      <c r="D85" s="76"/>
      <c r="E85" s="76"/>
    </row>
    <row r="91" spans="1:256" s="3" customFormat="1" x14ac:dyDescent="0.25">
      <c r="A91" s="1"/>
      <c r="B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2"/>
      <c r="IV91" s="2"/>
    </row>
    <row r="92" spans="1:256" s="3" customFormat="1" x14ac:dyDescent="0.25">
      <c r="A92" s="1"/>
      <c r="B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</row>
    <row r="93" spans="1:256" s="3" customFormat="1" ht="18.75" x14ac:dyDescent="0.25">
      <c r="A93" s="1"/>
      <c r="B93" s="77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</row>
    <row r="94" spans="1:256" s="3" customFormat="1" ht="18.75" x14ac:dyDescent="0.25">
      <c r="A94" s="1"/>
      <c r="B94" s="77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</row>
  </sheetData>
  <mergeCells count="45">
    <mergeCell ref="A68:B68"/>
    <mergeCell ref="A70:B70"/>
    <mergeCell ref="A71:B71"/>
    <mergeCell ref="A73:B73"/>
    <mergeCell ref="A74:B74"/>
    <mergeCell ref="A58:B58"/>
    <mergeCell ref="A60:B60"/>
    <mergeCell ref="A62:B62"/>
    <mergeCell ref="A64:B64"/>
    <mergeCell ref="A66:B66"/>
    <mergeCell ref="A51:B51"/>
    <mergeCell ref="A53:B53"/>
    <mergeCell ref="A54:B54"/>
    <mergeCell ref="A55:B55"/>
    <mergeCell ref="A57:B57"/>
    <mergeCell ref="A43:B43"/>
    <mergeCell ref="A44:B44"/>
    <mergeCell ref="A46:B46"/>
    <mergeCell ref="A48:B48"/>
    <mergeCell ref="A49:B49"/>
    <mergeCell ref="A34:B34"/>
    <mergeCell ref="A36:B36"/>
    <mergeCell ref="A38:B38"/>
    <mergeCell ref="A40:B40"/>
    <mergeCell ref="A42:B42"/>
    <mergeCell ref="A26:B26"/>
    <mergeCell ref="A28:B28"/>
    <mergeCell ref="A29:B29"/>
    <mergeCell ref="A30:B30"/>
    <mergeCell ref="A32:B32"/>
    <mergeCell ref="A17:B17"/>
    <mergeCell ref="A19:B19"/>
    <mergeCell ref="A21:B21"/>
    <mergeCell ref="A23:B23"/>
    <mergeCell ref="A25:B25"/>
    <mergeCell ref="A10:B10"/>
    <mergeCell ref="A12:B12"/>
    <mergeCell ref="A13:B13"/>
    <mergeCell ref="A14:B14"/>
    <mergeCell ref="A16:B16"/>
    <mergeCell ref="D1:E1"/>
    <mergeCell ref="A3:E3"/>
    <mergeCell ref="A7:B7"/>
    <mergeCell ref="A8:B8"/>
    <mergeCell ref="A9:B9"/>
  </mergeCells>
  <pageMargins left="0.78750000000000009" right="0.39375000000000004" top="0.55138888888888904" bottom="0.15763888888888899" header="0.31527777777777799" footer="0.51180555555555496"/>
  <pageSetup paperSize="9" scale="62" firstPageNumber="0" fitToHeight="0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</vt:lpstr>
      <vt:lpstr>'Приложение '!_ФильтрБазыДанных</vt:lpstr>
      <vt:lpstr>'Приложение '!Print_Titles</vt:lpstr>
      <vt:lpstr>'Приложение '!Область_печати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BurmatovaLM</dc:creator>
  <dc:description/>
  <cp:lastModifiedBy>RePack by Diakov</cp:lastModifiedBy>
  <cp:revision>11</cp:revision>
  <dcterms:created xsi:type="dcterms:W3CDTF">2016-10-28T03:30:08Z</dcterms:created>
  <dcterms:modified xsi:type="dcterms:W3CDTF">2025-11-18T11:57:19Z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RePack by SPecialiST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